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2018 ESTADOS FINANCIEROS\2do. Trimestre 2018\"/>
    </mc:Choice>
  </mc:AlternateContent>
  <bookViews>
    <workbookView xWindow="0" yWindow="0" windowWidth="23040" windowHeight="9216"/>
  </bookViews>
  <sheets>
    <sheet name="Hoja1" sheetId="1" r:id="rId1"/>
  </sheets>
  <definedNames>
    <definedName name="_xlnm.Print_Titles" localSheetId="0">Hoja1!$16:$17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E44" i="1"/>
  <c r="E46" i="1" s="1"/>
  <c r="F43" i="1"/>
  <c r="D41" i="1"/>
  <c r="C41" i="1"/>
  <c r="E40" i="1"/>
  <c r="E39" i="1"/>
  <c r="E38" i="1"/>
  <c r="E41" i="1" s="1"/>
  <c r="F37" i="1"/>
  <c r="D35" i="1"/>
  <c r="C35" i="1"/>
  <c r="E34" i="1"/>
  <c r="E33" i="1"/>
  <c r="E32" i="1"/>
  <c r="E31" i="1"/>
  <c r="E30" i="1"/>
  <c r="E35" i="1" s="1"/>
  <c r="F29" i="1"/>
  <c r="D27" i="1"/>
  <c r="F22" i="1" s="1"/>
  <c r="C27" i="1"/>
  <c r="E26" i="1"/>
  <c r="E25" i="1"/>
  <c r="E24" i="1"/>
  <c r="E23" i="1"/>
  <c r="E27" i="1" s="1"/>
  <c r="D20" i="1"/>
  <c r="F18" i="1" s="1"/>
  <c r="F48" i="1" s="1"/>
  <c r="C20" i="1"/>
  <c r="C48" i="1" s="1"/>
  <c r="E19" i="1"/>
  <c r="E20" i="1" s="1"/>
  <c r="E12" i="1"/>
  <c r="E14" i="1" s="1"/>
  <c r="E48" i="1" l="1"/>
  <c r="D48" i="1"/>
</calcChain>
</file>

<file path=xl/sharedStrings.xml><?xml version="1.0" encoding="utf-8"?>
<sst xmlns="http://schemas.openxmlformats.org/spreadsheetml/2006/main" count="59" uniqueCount="57">
  <si>
    <t>H. AYUNTAMIENTO DE GUAYMAS, SONORA.</t>
  </si>
  <si>
    <t>DESGLOSE DE GASTOS EFECTUADOS CON RECURSOS DEL</t>
  </si>
  <si>
    <t>FONDO DE APORTACIONES PARA LA INFRAESTRUCTURA SOCIAL MUNICIPAL</t>
  </si>
  <si>
    <t>ANEXO 13</t>
  </si>
  <si>
    <r>
      <t xml:space="preserve">Periodo: </t>
    </r>
    <r>
      <rPr>
        <sz val="9"/>
        <rFont val="Arial"/>
        <family val="2"/>
      </rPr>
      <t>Del 1º de Enero  al 30 de Junio del 2018</t>
    </r>
  </si>
  <si>
    <t>CONCILIACION DEL SALDO DE LA CUENTA No. BBVA BANCOMER 0111414569</t>
  </si>
  <si>
    <t xml:space="preserve">Saldo conciliado en Bancos al inicio del ejercicio </t>
  </si>
  <si>
    <t>Más: Ingresos recibidos por participaciones del 1º de Enero al 30 de Junio de 2018</t>
  </si>
  <si>
    <t>Menos: Gastos efectuados del 1º de Enero al 30 de Junio de  2018</t>
  </si>
  <si>
    <t>Ingresos  por Ejercer:</t>
  </si>
  <si>
    <t>Menos: Saldo en Bancos al 30 de Junio de  2018</t>
  </si>
  <si>
    <t>Importe a Justificar:</t>
  </si>
  <si>
    <t>Número de Obra</t>
  </si>
  <si>
    <t>Descripción del Gasto por Rubros</t>
  </si>
  <si>
    <t>Importe Presupuestado</t>
  </si>
  <si>
    <t>Importe Ejercido Acumulado al Trimestre</t>
  </si>
  <si>
    <t>Variación</t>
  </si>
  <si>
    <t>% Por Rubro</t>
  </si>
  <si>
    <t>61205 02 25 11.- EQUIPAMIENTO</t>
  </si>
  <si>
    <t>13 CP FISMDF</t>
  </si>
  <si>
    <t>CONSTRUCCIÓN DE TECHADO EN ESC. PRIM.  DE EJIDO EL CHORIZO</t>
  </si>
  <si>
    <t>SUBTOTAL 61205 02 25 11</t>
  </si>
  <si>
    <t>61408 02 25 11.- INFRAESTRUCTURA Y EQUIPAMIENTO</t>
  </si>
  <si>
    <t>06 CP FISM</t>
  </si>
  <si>
    <t xml:space="preserve">INTRODUCCIÓN DE RED DE ALCANTARILLADO EN COL. PLAYA DE CORTES (II ETAPA) </t>
  </si>
  <si>
    <t>07 CP FISM</t>
  </si>
  <si>
    <t>REHABILITACIÓN DE COLECTOR DE 48" DE DIAMETRO EN BLVD. PEDRO G. MORENO ENTRE CALLE 2 Y BLVD. BENITO JUÁREZ, COL. SAN VICENTE</t>
  </si>
  <si>
    <t>02 CP FISM</t>
  </si>
  <si>
    <t>CONSTRUCCIÓN DE RED DE ALCANTARILLADO EN BLVD. FELIX SERNA</t>
  </si>
  <si>
    <t>08 CP FISM</t>
  </si>
  <si>
    <t>CONSTRUCCIÓN DE ALCANTARILLADO SANITARIO EN AVENIDA 1ERA Y PROLONGACIÓN PEDRO G. MORENO COL. SAN VICENTE</t>
  </si>
  <si>
    <t>SUBTOTAL 61408 02 25 11</t>
  </si>
  <si>
    <t>61409 02 25 11.- INFRAESTRUCTURA Y EQUIPAMIENTO</t>
  </si>
  <si>
    <t>01 CP FISM</t>
  </si>
  <si>
    <t>CONSTRUCCIÓN DE RED DE AGUA POTABLE Y ALCANTARILLADO EN SECTOR PETROLERA Y SECTOR EL CIELO COL. BUROCRATA</t>
  </si>
  <si>
    <t>04 CP FISM</t>
  </si>
  <si>
    <t>CONSTRUCCIÓN DE RED DE AGUA POTABLE  EN CALLE SIN NOMBRE ENTRE FELIPE DE JESÚS R. ISAURI COL. POPULAR; CONSTRUCCIÓN DE RED DE AGUA POTABLE EN CALLEJÓN SIN NOMBRE ENTRE AVENIDA II Y CALLE 10-A COL. YUCATÁN</t>
  </si>
  <si>
    <t>03 CP FISM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</si>
  <si>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</si>
  <si>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14 CP FISM</t>
  </si>
  <si>
    <t>CONSTRUCCIÓN DE TANQUE ELEVADO EN VICAM PUEBLO</t>
  </si>
  <si>
    <t>15 CP FISM</t>
  </si>
  <si>
    <t>CONSTRUCCIÓN DE LÍNEA DE CONDUCCIÓN DE 6" DIAM EN COL. RANCHITOS EN CALLE TERCERA ENTRE AVENIDA 3 Y F</t>
  </si>
  <si>
    <t>SUBTOTAL 61409 02 25 11</t>
  </si>
  <si>
    <t>61422 02 25 11.- PAVIMENTACIÓN DE CALLES Y AVENIDAS</t>
  </si>
  <si>
    <t>05 CP FISM</t>
  </si>
  <si>
    <t>CONSTRUCCIÓN DE PAVIMENTO CON CONCRETO HIDRÁULICO EN AVE. III ENTRE CALLE 15 Y CALLE 16  COL. CANTERA; CONSTRUCCIÓN DE PAVIMENTO CON CONCRETO HIDRÁULICO EN CALLEJÓN SIN NOMBRE SECTOR RINCON DEL BURRO</t>
  </si>
  <si>
    <t>09 CP FISM</t>
  </si>
  <si>
    <t>CONSTRUCCIÓN DE PAVIMENTO CON CONCRETO HIDRÁULICO EN AVENIDA XIII SECTOR CALICHE</t>
  </si>
  <si>
    <t>10 CP FISM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</si>
  <si>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</si>
  <si>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SUBTOTAL 61422 02 25 11</t>
  </si>
  <si>
    <t>3000 35501 MANTENIMIENTO Y CONSERVACIÓN</t>
  </si>
  <si>
    <t>S/N</t>
  </si>
  <si>
    <t>GASTOS INDIRECTOS PARA EL FISMDF 2018</t>
  </si>
  <si>
    <t>TOTAL:</t>
  </si>
  <si>
    <t>Declaramos bajo protesta de decir verdad que los estados financieros y sus notas son razonablemente correctos y son propiedad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</si>
</sst>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164" formatCode="00"/>
    <numFmt numFmtId="165" formatCode="_(&quot;S/.&quot;\ * #,##0.00_);_(&quot;S/.&quot;\ * \(#,##0.00\);_(&quot;S/.&quot;\ * &quot;-&quot;??_);_(@_)"/>
    <numFmt numFmtId="166" formatCode="_(&quot;N$&quot;* #,##0.00_);_(&quot;N$&quot;* \(#,##0.00\);_(&quot;N$&quot;* &quot;-&quot;??_);_(@_)"/>
    <numFmt numFmtId="167" formatCode="_(* #,##0.00_);_(* \(#,##0.00\);_(* &quot;-&quot;??_);_(@_)"/>
    <numFmt numFmtId="168" formatCode="_-* #,##0.00\ _$_-;\-* #,##0.00\ _$_-;_-* &quot;-&quot;??\ _$_-;_-@_-"/>
    <numFmt numFmtId="169" formatCode="#,##0.00_ ;\-#,##0.00\ "/>
    <numFmt numFmtId="170" formatCode="0.0000%"/>
    <numFmt numFmtId="171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b/>
      <i/>
      <sz val="8"/>
      <name val="Arial Narrow"/>
      <family val="2"/>
    </font>
    <font>
      <b/>
      <i/>
      <sz val="11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FC3E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2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/>
    <xf numFmtId="0" fontId="7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/>
    <xf numFmtId="165" fontId="11" fillId="0" borderId="0" xfId="3" applyNumberFormat="1" applyFont="1" applyFill="1" applyAlignment="1">
      <alignment horizontal="right"/>
    </xf>
    <xf numFmtId="44" fontId="11" fillId="0" borderId="0" xfId="4" applyNumberFormat="1" applyFont="1" applyFill="1" applyAlignment="1"/>
    <xf numFmtId="44" fontId="11" fillId="0" borderId="0" xfId="5" applyFont="1" applyAlignment="1">
      <alignment horizontal="center"/>
    </xf>
    <xf numFmtId="0" fontId="11" fillId="0" borderId="0" xfId="1" applyFont="1" applyFill="1" applyAlignment="1">
      <alignment horizontal="right"/>
    </xf>
    <xf numFmtId="44" fontId="11" fillId="0" borderId="0" xfId="4" applyNumberFormat="1" applyFont="1" applyAlignment="1">
      <alignment horizontal="center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right"/>
    </xf>
    <xf numFmtId="167" fontId="4" fillId="0" borderId="0" xfId="4" applyNumberFormat="1" applyFont="1"/>
    <xf numFmtId="168" fontId="4" fillId="0" borderId="0" xfId="1" applyNumberFormat="1" applyFont="1"/>
    <xf numFmtId="49" fontId="11" fillId="2" borderId="3" xfId="1" applyNumberFormat="1" applyFont="1" applyFill="1" applyBorder="1" applyAlignment="1">
      <alignment horizontal="justify" vertical="top"/>
    </xf>
    <xf numFmtId="0" fontId="13" fillId="2" borderId="3" xfId="1" applyFont="1" applyFill="1" applyBorder="1" applyAlignment="1">
      <alignment horizontal="center" vertical="top" wrapText="1"/>
    </xf>
    <xf numFmtId="169" fontId="14" fillId="2" borderId="4" xfId="1" applyNumberFormat="1" applyFont="1" applyFill="1" applyBorder="1" applyAlignment="1">
      <alignment horizontal="center" vertical="top"/>
    </xf>
    <xf numFmtId="170" fontId="3" fillId="2" borderId="3" xfId="1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justify" vertical="top"/>
    </xf>
    <xf numFmtId="4" fontId="15" fillId="0" borderId="5" xfId="1" applyNumberFormat="1" applyFont="1" applyBorder="1" applyAlignment="1">
      <alignment horizontal="center" vertical="top"/>
    </xf>
    <xf numFmtId="169" fontId="15" fillId="0" borderId="5" xfId="1" applyNumberFormat="1" applyFont="1" applyFill="1" applyBorder="1" applyAlignment="1">
      <alignment horizontal="center" vertical="top"/>
    </xf>
    <xf numFmtId="170" fontId="3" fillId="0" borderId="5" xfId="1" applyNumberFormat="1" applyFont="1" applyFill="1" applyBorder="1" applyAlignment="1">
      <alignment horizontal="center" vertical="top"/>
    </xf>
    <xf numFmtId="4" fontId="16" fillId="0" borderId="6" xfId="1" applyNumberFormat="1" applyFont="1" applyBorder="1" applyAlignment="1">
      <alignment horizontal="center" vertical="top"/>
    </xf>
    <xf numFmtId="169" fontId="16" fillId="0" borderId="0" xfId="1" applyNumberFormat="1" applyFont="1" applyFill="1" applyBorder="1" applyAlignment="1">
      <alignment horizontal="center" vertical="top"/>
    </xf>
    <xf numFmtId="164" fontId="11" fillId="0" borderId="5" xfId="1" applyNumberFormat="1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justify" vertical="top"/>
    </xf>
    <xf numFmtId="0" fontId="11" fillId="0" borderId="5" xfId="0" applyFont="1" applyBorder="1" applyAlignment="1">
      <alignment horizontal="center" vertical="top"/>
    </xf>
    <xf numFmtId="170" fontId="3" fillId="0" borderId="3" xfId="1" applyNumberFormat="1" applyFont="1" applyFill="1" applyBorder="1" applyAlignment="1">
      <alignment horizontal="center" vertical="top"/>
    </xf>
    <xf numFmtId="169" fontId="16" fillId="0" borderId="6" xfId="1" applyNumberFormat="1" applyFont="1" applyFill="1" applyBorder="1" applyAlignment="1">
      <alignment horizontal="center" vertical="top"/>
    </xf>
    <xf numFmtId="4" fontId="16" fillId="0" borderId="5" xfId="1" applyNumberFormat="1" applyFont="1" applyBorder="1" applyAlignment="1">
      <alignment horizontal="center" vertical="top"/>
    </xf>
    <xf numFmtId="169" fontId="16" fillId="0" borderId="5" xfId="1" applyNumberFormat="1" applyFont="1" applyFill="1" applyBorder="1" applyAlignment="1">
      <alignment horizontal="center" vertical="top"/>
    </xf>
    <xf numFmtId="0" fontId="17" fillId="0" borderId="2" xfId="1" applyFont="1" applyBorder="1" applyAlignment="1">
      <alignment horizontal="center" vertical="top"/>
    </xf>
    <xf numFmtId="4" fontId="18" fillId="0" borderId="2" xfId="1" applyNumberFormat="1" applyFont="1" applyBorder="1" applyAlignment="1">
      <alignment horizontal="left" vertical="top"/>
    </xf>
    <xf numFmtId="4" fontId="15" fillId="0" borderId="2" xfId="1" applyNumberFormat="1" applyFont="1" applyBorder="1" applyAlignment="1">
      <alignment horizontal="center"/>
    </xf>
    <xf numFmtId="171" fontId="17" fillId="0" borderId="7" xfId="1" applyNumberFormat="1" applyFont="1" applyBorder="1" applyAlignment="1">
      <alignment horizontal="center" vertical="top"/>
    </xf>
    <xf numFmtId="44" fontId="17" fillId="0" borderId="2" xfId="1" applyNumberFormat="1" applyFont="1" applyBorder="1" applyAlignment="1">
      <alignment horizontal="center" vertical="top"/>
    </xf>
    <xf numFmtId="0" fontId="2" fillId="0" borderId="0" xfId="6"/>
    <xf numFmtId="0" fontId="18" fillId="0" borderId="0" xfId="1" applyFont="1" applyAlignment="1"/>
    <xf numFmtId="0" fontId="12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right" vertical="top"/>
    </xf>
    <xf numFmtId="0" fontId="10" fillId="3" borderId="4" xfId="1" applyFont="1" applyFill="1" applyBorder="1" applyAlignment="1">
      <alignment horizontal="right" vertical="top"/>
    </xf>
    <xf numFmtId="44" fontId="5" fillId="3" borderId="3" xfId="1" applyNumberFormat="1" applyFont="1" applyFill="1" applyBorder="1" applyAlignment="1">
      <alignment horizontal="justify" vertical="top"/>
    </xf>
    <xf numFmtId="10" fontId="5" fillId="3" borderId="3" xfId="1" applyNumberFormat="1" applyFont="1" applyFill="1" applyBorder="1" applyAlignment="1">
      <alignment horizontal="center" vertical="top"/>
    </xf>
  </cellXfs>
  <cellStyles count="7">
    <cellStyle name="Millares_Hoja1" xfId="4"/>
    <cellStyle name="Moneda 2" xfId="5"/>
    <cellStyle name="Moneda_Hoja1" xfId="3"/>
    <cellStyle name="Normal" xfId="0" builtinId="0"/>
    <cellStyle name="Normal 2 3" xfId="1"/>
    <cellStyle name="Normal 4 2" xfId="2"/>
    <cellStyle name="Normal_Hoja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5529</xdr:colOff>
      <xdr:row>54</xdr:row>
      <xdr:rowOff>137160</xdr:rowOff>
    </xdr:from>
    <xdr:ext cx="2419893" cy="874920"/>
    <xdr:sp macro="" textlink="">
      <xdr:nvSpPr>
        <xdr:cNvPr id="2" name="1 CuadroTexto"/>
        <xdr:cNvSpPr txBox="1"/>
      </xdr:nvSpPr>
      <xdr:spPr>
        <a:xfrm>
          <a:off x="5529" y="16527780"/>
          <a:ext cx="2419893" cy="874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000" b="1"/>
            <a:t>C. LIC. LORENZO DE CIMA DWORAK</a:t>
          </a:r>
          <a:endParaRPr lang="es-MX" sz="1000" b="1" baseline="0"/>
        </a:p>
        <a:p>
          <a:pPr algn="ctr"/>
          <a:endParaRPr lang="es-MX" sz="1000" b="1" baseline="0"/>
        </a:p>
        <a:p>
          <a:pPr algn="ctr"/>
          <a:endParaRPr lang="es-MX" sz="1000" baseline="0"/>
        </a:p>
        <a:p>
          <a:pPr algn="ctr"/>
          <a:r>
            <a:rPr lang="es-MX" sz="1000" baseline="0"/>
            <a:t>___________________________________</a:t>
          </a:r>
        </a:p>
        <a:p>
          <a:pPr algn="ctr"/>
          <a:r>
            <a:rPr lang="es-MX" sz="1000" baseline="0"/>
            <a:t>PRESIDENTE MUNICIPAL</a:t>
          </a:r>
          <a:endParaRPr lang="es-MX" sz="1000"/>
        </a:p>
      </xdr:txBody>
    </xdr:sp>
    <xdr:clientData/>
  </xdr:oneCellAnchor>
  <xdr:oneCellAnchor>
    <xdr:from>
      <xdr:col>1</xdr:col>
      <xdr:colOff>2227000</xdr:colOff>
      <xdr:row>54</xdr:row>
      <xdr:rowOff>137160</xdr:rowOff>
    </xdr:from>
    <xdr:ext cx="2167645" cy="874920"/>
    <xdr:sp macro="" textlink="">
      <xdr:nvSpPr>
        <xdr:cNvPr id="3" name="2 CuadroTexto"/>
        <xdr:cNvSpPr txBox="1"/>
      </xdr:nvSpPr>
      <xdr:spPr>
        <a:xfrm>
          <a:off x="3011860" y="16527780"/>
          <a:ext cx="2167645" cy="874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 C.P. ENRIQUE BUENO GUERRA</a:t>
          </a:r>
          <a:endParaRPr lang="es-ES" sz="1000">
            <a:effectLst/>
          </a:endParaRPr>
        </a:p>
        <a:p>
          <a:pPr algn="ctr"/>
          <a:endParaRPr lang="es-MX" sz="1000" b="1"/>
        </a:p>
        <a:p>
          <a:pPr algn="ctr"/>
          <a:endParaRPr lang="es-MX" sz="1000"/>
        </a:p>
        <a:p>
          <a:pPr algn="ctr"/>
          <a:r>
            <a:rPr lang="es-MX" sz="1000"/>
            <a:t>_______________________________</a:t>
          </a:r>
        </a:p>
        <a:p>
          <a:pPr algn="ctr"/>
          <a:r>
            <a:rPr lang="es-MX" sz="1000"/>
            <a:t>TESORERO MUNICIPAL</a:t>
          </a:r>
        </a:p>
      </xdr:txBody>
    </xdr:sp>
    <xdr:clientData/>
  </xdr:oneCellAnchor>
  <xdr:oneCellAnchor>
    <xdr:from>
      <xdr:col>3</xdr:col>
      <xdr:colOff>661712</xdr:colOff>
      <xdr:row>54</xdr:row>
      <xdr:rowOff>144780</xdr:rowOff>
    </xdr:from>
    <xdr:ext cx="2478051" cy="874920"/>
    <xdr:sp macro="" textlink="">
      <xdr:nvSpPr>
        <xdr:cNvPr id="4" name="3 CuadroTexto"/>
        <xdr:cNvSpPr txBox="1"/>
      </xdr:nvSpPr>
      <xdr:spPr>
        <a:xfrm>
          <a:off x="5492792" y="16535400"/>
          <a:ext cx="2478051" cy="874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000" b="1"/>
            <a:t>C. ING. MANUEL</a:t>
          </a:r>
          <a:r>
            <a:rPr lang="es-MX" sz="1000" b="1" baseline="0"/>
            <a:t> GONZÁLEZ ROBLES</a:t>
          </a:r>
          <a:endParaRPr lang="es-MX" sz="1000" b="1"/>
        </a:p>
        <a:p>
          <a:pPr algn="ctr"/>
          <a:endParaRPr lang="es-MX" sz="1000" b="1"/>
        </a:p>
        <a:p>
          <a:pPr algn="ctr"/>
          <a:endParaRPr lang="es-MX" sz="1000"/>
        </a:p>
        <a:p>
          <a:pPr algn="ctr"/>
          <a:r>
            <a:rPr lang="es-MX" sz="1000"/>
            <a:t>___________________________________</a:t>
          </a:r>
        </a:p>
        <a:p>
          <a:pPr algn="ctr"/>
          <a:r>
            <a:rPr lang="es-MX" sz="1000"/>
            <a:t>DIRECTOR</a:t>
          </a:r>
          <a:r>
            <a:rPr lang="es-MX" sz="1000" baseline="0"/>
            <a:t> OBRAS PUBLICAS</a:t>
          </a:r>
          <a:endParaRPr lang="es-MX" sz="10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sqref="A1:F1"/>
    </sheetView>
  </sheetViews>
  <sheetFormatPr baseColWidth="10" defaultColWidth="11.44140625" defaultRowHeight="14.4" x14ac:dyDescent="0.3"/>
  <cols>
    <col min="1" max="1" width="11.44140625" style="3"/>
    <col min="2" max="2" width="39.6640625" style="3" customWidth="1"/>
    <col min="3" max="4" width="19.33203125" style="3" customWidth="1"/>
    <col min="5" max="5" width="16.109375" style="3" customWidth="1"/>
    <col min="6" max="6" width="10.6640625" style="3" customWidth="1"/>
    <col min="7" max="16384" width="11.44140625" style="3"/>
  </cols>
  <sheetData>
    <row r="1" spans="1:8" ht="15.6" x14ac:dyDescent="0.3">
      <c r="A1" s="1" t="s">
        <v>0</v>
      </c>
      <c r="B1" s="1"/>
      <c r="C1" s="1"/>
      <c r="D1" s="1"/>
      <c r="E1" s="1"/>
      <c r="F1" s="1"/>
      <c r="G1" s="2"/>
      <c r="H1" s="2"/>
    </row>
    <row r="2" spans="1:8" ht="15.6" x14ac:dyDescent="0.3">
      <c r="A2" s="1" t="s">
        <v>1</v>
      </c>
      <c r="B2" s="1"/>
      <c r="C2" s="1"/>
      <c r="D2" s="1"/>
      <c r="E2" s="1"/>
      <c r="F2" s="1"/>
      <c r="G2" s="2"/>
      <c r="H2" s="2"/>
    </row>
    <row r="3" spans="1:8" ht="15.6" x14ac:dyDescent="0.3">
      <c r="A3" s="1" t="s">
        <v>2</v>
      </c>
      <c r="B3" s="1"/>
      <c r="C3" s="1"/>
      <c r="D3" s="1"/>
      <c r="E3" s="1"/>
      <c r="F3" s="1"/>
      <c r="G3" s="2"/>
      <c r="H3" s="2"/>
    </row>
    <row r="4" spans="1:8" x14ac:dyDescent="0.3">
      <c r="A4" s="2"/>
      <c r="B4" s="2"/>
      <c r="C4" s="2"/>
      <c r="D4" s="2"/>
      <c r="E4" s="4"/>
      <c r="F4" s="5" t="s">
        <v>3</v>
      </c>
      <c r="G4" s="6"/>
      <c r="H4" s="2"/>
    </row>
    <row r="5" spans="1:8" x14ac:dyDescent="0.3">
      <c r="A5" s="7" t="s">
        <v>0</v>
      </c>
      <c r="B5" s="2"/>
      <c r="C5" s="8" t="s">
        <v>4</v>
      </c>
      <c r="D5" s="8"/>
      <c r="E5" s="8"/>
      <c r="F5" s="9"/>
      <c r="G5" s="2"/>
      <c r="H5" s="2"/>
    </row>
    <row r="6" spans="1:8" x14ac:dyDescent="0.3">
      <c r="A6" s="7"/>
      <c r="B6" s="2"/>
      <c r="C6" s="7"/>
      <c r="D6" s="2"/>
      <c r="E6" s="4"/>
      <c r="F6" s="9"/>
      <c r="G6" s="2"/>
      <c r="H6" s="2"/>
    </row>
    <row r="7" spans="1:8" x14ac:dyDescent="0.3">
      <c r="A7" s="10" t="s">
        <v>5</v>
      </c>
      <c r="B7" s="11"/>
      <c r="C7" s="12"/>
      <c r="D7" s="11"/>
      <c r="E7" s="13"/>
      <c r="F7" s="9"/>
      <c r="G7" s="2"/>
      <c r="H7" s="2"/>
    </row>
    <row r="8" spans="1:8" x14ac:dyDescent="0.3">
      <c r="A8" s="14" t="s">
        <v>6</v>
      </c>
      <c r="B8" s="14"/>
      <c r="C8" s="15"/>
      <c r="D8" s="16"/>
      <c r="E8" s="17">
        <v>0</v>
      </c>
      <c r="F8" s="2"/>
      <c r="G8" s="2"/>
      <c r="H8" s="2"/>
    </row>
    <row r="9" spans="1:8" x14ac:dyDescent="0.3">
      <c r="A9" s="14" t="s">
        <v>7</v>
      </c>
      <c r="B9" s="14"/>
      <c r="C9" s="18"/>
      <c r="D9" s="16"/>
      <c r="E9" s="19">
        <v>22487816.399999999</v>
      </c>
      <c r="F9" s="9"/>
      <c r="G9" s="2"/>
      <c r="H9" s="2"/>
    </row>
    <row r="10" spans="1:8" x14ac:dyDescent="0.3">
      <c r="A10" s="14"/>
      <c r="B10" s="14"/>
      <c r="C10" s="18"/>
      <c r="D10" s="16"/>
      <c r="E10" s="19"/>
      <c r="F10" s="9"/>
      <c r="G10" s="2"/>
      <c r="H10" s="2"/>
    </row>
    <row r="11" spans="1:8" x14ac:dyDescent="0.3">
      <c r="A11" s="14" t="s">
        <v>8</v>
      </c>
      <c r="B11" s="14"/>
      <c r="C11" s="18"/>
      <c r="D11" s="16"/>
      <c r="E11" s="19">
        <v>12118448.470000001</v>
      </c>
      <c r="F11" s="11"/>
      <c r="G11" s="2"/>
      <c r="H11" s="2"/>
    </row>
    <row r="12" spans="1:8" x14ac:dyDescent="0.3">
      <c r="A12" s="20" t="s">
        <v>9</v>
      </c>
      <c r="B12" s="20"/>
      <c r="C12" s="21"/>
      <c r="D12" s="16"/>
      <c r="E12" s="19">
        <f>E8+E9-E11</f>
        <v>10369367.929999998</v>
      </c>
      <c r="F12" s="9"/>
      <c r="G12" s="2"/>
      <c r="H12" s="22"/>
    </row>
    <row r="13" spans="1:8" x14ac:dyDescent="0.3">
      <c r="A13" s="14" t="s">
        <v>10</v>
      </c>
      <c r="B13" s="14"/>
      <c r="C13" s="18"/>
      <c r="D13" s="16"/>
      <c r="E13" s="19">
        <v>10415796.880000001</v>
      </c>
      <c r="F13" s="9"/>
      <c r="G13" s="2"/>
      <c r="H13" s="22"/>
    </row>
    <row r="14" spans="1:8" x14ac:dyDescent="0.3">
      <c r="A14" s="10" t="s">
        <v>11</v>
      </c>
      <c r="B14" s="14"/>
      <c r="C14" s="21"/>
      <c r="D14" s="16"/>
      <c r="E14" s="19">
        <f>E12-E13</f>
        <v>-46428.95000000298</v>
      </c>
      <c r="F14" s="9"/>
      <c r="G14" s="2"/>
      <c r="H14" s="22"/>
    </row>
    <row r="15" spans="1:8" ht="8.4" customHeight="1" thickBot="1" x14ac:dyDescent="0.35">
      <c r="A15" s="2"/>
      <c r="B15" s="2"/>
      <c r="C15" s="2"/>
      <c r="D15" s="2"/>
      <c r="E15" s="2"/>
      <c r="F15" s="9"/>
      <c r="G15" s="2"/>
      <c r="H15" s="22"/>
    </row>
    <row r="16" spans="1:8" ht="24" customHeight="1" x14ac:dyDescent="0.3">
      <c r="A16" s="49" t="s">
        <v>12</v>
      </c>
      <c r="B16" s="49" t="s">
        <v>13</v>
      </c>
      <c r="C16" s="49" t="s">
        <v>14</v>
      </c>
      <c r="D16" s="49" t="s">
        <v>15</v>
      </c>
      <c r="E16" s="50" t="s">
        <v>16</v>
      </c>
      <c r="F16" s="49" t="s">
        <v>17</v>
      </c>
      <c r="G16" s="2"/>
      <c r="H16" s="22"/>
    </row>
    <row r="17" spans="1:8" ht="24" customHeight="1" thickBot="1" x14ac:dyDescent="0.35">
      <c r="A17" s="51"/>
      <c r="B17" s="51"/>
      <c r="C17" s="51"/>
      <c r="D17" s="51"/>
      <c r="E17" s="52"/>
      <c r="F17" s="51"/>
      <c r="G17" s="2"/>
      <c r="H17" s="23"/>
    </row>
    <row r="18" spans="1:8" ht="21" customHeight="1" thickBot="1" x14ac:dyDescent="0.35">
      <c r="A18" s="24"/>
      <c r="B18" s="25" t="s">
        <v>18</v>
      </c>
      <c r="C18" s="26"/>
      <c r="D18" s="26"/>
      <c r="E18" s="26"/>
      <c r="F18" s="27">
        <f>(D20*100%)/12118448.47</f>
        <v>1.2204532648394386E-2</v>
      </c>
      <c r="G18" s="2"/>
      <c r="H18" s="23"/>
    </row>
    <row r="19" spans="1:8" ht="27" thickBot="1" x14ac:dyDescent="0.35">
      <c r="A19" s="28" t="s">
        <v>19</v>
      </c>
      <c r="B19" s="29" t="s">
        <v>20</v>
      </c>
      <c r="C19" s="30">
        <v>493000</v>
      </c>
      <c r="D19" s="31">
        <v>147900</v>
      </c>
      <c r="E19" s="31">
        <f>(C19-D19)</f>
        <v>345100</v>
      </c>
      <c r="F19" s="32"/>
      <c r="G19" s="2"/>
      <c r="H19" s="23"/>
    </row>
    <row r="20" spans="1:8" ht="16.2" thickBot="1" x14ac:dyDescent="0.35">
      <c r="A20" s="24"/>
      <c r="B20" s="25" t="s">
        <v>21</v>
      </c>
      <c r="C20" s="26">
        <f>SUM(C19:C19)</f>
        <v>493000</v>
      </c>
      <c r="D20" s="26">
        <f>SUM(D19:D19)</f>
        <v>147900</v>
      </c>
      <c r="E20" s="26">
        <f>SUM(E19:E19)</f>
        <v>345100</v>
      </c>
      <c r="F20" s="32"/>
      <c r="G20" s="2"/>
      <c r="H20" s="23"/>
    </row>
    <row r="21" spans="1:8" ht="16.2" thickBot="1" x14ac:dyDescent="0.35">
      <c r="A21" s="28"/>
      <c r="B21" s="29"/>
      <c r="C21" s="33"/>
      <c r="D21" s="34"/>
      <c r="E21" s="34"/>
      <c r="F21" s="32"/>
      <c r="G21" s="2"/>
      <c r="H21" s="23"/>
    </row>
    <row r="22" spans="1:8" ht="16.2" thickBot="1" x14ac:dyDescent="0.35">
      <c r="A22" s="24"/>
      <c r="B22" s="25" t="s">
        <v>22</v>
      </c>
      <c r="C22" s="26"/>
      <c r="D22" s="26"/>
      <c r="E22" s="26"/>
      <c r="F22" s="27">
        <f>(D27*100%)/12118448.47</f>
        <v>0.59632895893313964</v>
      </c>
      <c r="G22" s="2"/>
      <c r="H22" s="23"/>
    </row>
    <row r="23" spans="1:8" ht="26.4" x14ac:dyDescent="0.3">
      <c r="A23" s="28" t="s">
        <v>23</v>
      </c>
      <c r="B23" s="29" t="s">
        <v>24</v>
      </c>
      <c r="C23" s="30">
        <v>933385.85</v>
      </c>
      <c r="D23" s="31">
        <v>711794.72</v>
      </c>
      <c r="E23" s="31">
        <f t="shared" ref="E23:E26" si="0">(C23-D23)</f>
        <v>221591.13</v>
      </c>
      <c r="F23" s="32"/>
      <c r="G23" s="2"/>
      <c r="H23" s="23"/>
    </row>
    <row r="24" spans="1:8" ht="39.6" x14ac:dyDescent="0.3">
      <c r="A24" s="28" t="s">
        <v>25</v>
      </c>
      <c r="B24" s="29" t="s">
        <v>26</v>
      </c>
      <c r="C24" s="30">
        <v>11508800</v>
      </c>
      <c r="D24" s="31">
        <v>5373367.4800000004</v>
      </c>
      <c r="E24" s="31">
        <f t="shared" si="0"/>
        <v>6135432.5199999996</v>
      </c>
      <c r="F24" s="32"/>
      <c r="G24" s="2"/>
      <c r="H24" s="23"/>
    </row>
    <row r="25" spans="1:8" ht="26.4" x14ac:dyDescent="0.3">
      <c r="A25" s="28" t="s">
        <v>27</v>
      </c>
      <c r="B25" s="29" t="s">
        <v>28</v>
      </c>
      <c r="C25" s="30">
        <v>344248.87</v>
      </c>
      <c r="D25" s="31">
        <v>279454.5</v>
      </c>
      <c r="E25" s="31">
        <f t="shared" si="0"/>
        <v>64794.369999999995</v>
      </c>
      <c r="F25" s="32"/>
      <c r="G25" s="2"/>
      <c r="H25" s="23"/>
    </row>
    <row r="26" spans="1:8" ht="40.200000000000003" thickBot="1" x14ac:dyDescent="0.35">
      <c r="A26" s="35" t="s">
        <v>29</v>
      </c>
      <c r="B26" s="36" t="s">
        <v>30</v>
      </c>
      <c r="C26" s="30">
        <v>1794589.32</v>
      </c>
      <c r="D26" s="31">
        <v>861965.06</v>
      </c>
      <c r="E26" s="31">
        <f t="shared" si="0"/>
        <v>932624.26</v>
      </c>
      <c r="F26" s="32"/>
      <c r="G26" s="2"/>
      <c r="H26" s="23"/>
    </row>
    <row r="27" spans="1:8" ht="16.2" thickBot="1" x14ac:dyDescent="0.35">
      <c r="A27" s="24"/>
      <c r="B27" s="25" t="s">
        <v>31</v>
      </c>
      <c r="C27" s="26">
        <f>SUM(C23:C26)</f>
        <v>14581024.039999999</v>
      </c>
      <c r="D27" s="26">
        <f>SUM(D23:D26)</f>
        <v>7226581.7599999998</v>
      </c>
      <c r="E27" s="26">
        <f t="shared" ref="E27" si="1">SUM(E23:E26)</f>
        <v>7354442.2799999993</v>
      </c>
      <c r="F27" s="32"/>
      <c r="G27" s="2"/>
      <c r="H27" s="23"/>
    </row>
    <row r="28" spans="1:8" ht="16.2" thickBot="1" x14ac:dyDescent="0.35">
      <c r="A28" s="28"/>
      <c r="B28" s="29"/>
      <c r="C28" s="33"/>
      <c r="D28" s="34"/>
      <c r="E28" s="34"/>
      <c r="F28" s="32"/>
      <c r="G28" s="2"/>
      <c r="H28" s="23"/>
    </row>
    <row r="29" spans="1:8" ht="16.2" thickBot="1" x14ac:dyDescent="0.35">
      <c r="A29" s="24"/>
      <c r="B29" s="25" t="s">
        <v>32</v>
      </c>
      <c r="C29" s="26"/>
      <c r="D29" s="26"/>
      <c r="E29" s="26"/>
      <c r="F29" s="27">
        <f>(D35*100%)/12118448.47</f>
        <v>0.20940016424396282</v>
      </c>
      <c r="G29" s="2"/>
      <c r="H29" s="23"/>
    </row>
    <row r="30" spans="1:8" ht="39.6" x14ac:dyDescent="0.3">
      <c r="A30" s="28" t="s">
        <v>33</v>
      </c>
      <c r="B30" s="29" t="s">
        <v>34</v>
      </c>
      <c r="C30" s="30">
        <v>926731.11</v>
      </c>
      <c r="D30" s="31">
        <v>926731.1100000001</v>
      </c>
      <c r="E30" s="31">
        <f t="shared" ref="E30:E34" si="2">(C30-D30)</f>
        <v>-1.1641532182693481E-10</v>
      </c>
      <c r="F30" s="32"/>
      <c r="G30" s="2"/>
      <c r="H30" s="23"/>
    </row>
    <row r="31" spans="1:8" ht="66" x14ac:dyDescent="0.3">
      <c r="A31" s="28" t="s">
        <v>35</v>
      </c>
      <c r="B31" s="29" t="s">
        <v>36</v>
      </c>
      <c r="C31" s="30">
        <v>927216.19</v>
      </c>
      <c r="D31" s="31">
        <v>278164.86</v>
      </c>
      <c r="E31" s="31">
        <f t="shared" si="2"/>
        <v>649051.32999999996</v>
      </c>
      <c r="F31" s="32"/>
      <c r="G31" s="2"/>
      <c r="H31" s="23"/>
    </row>
    <row r="32" spans="1:8" ht="79.2" x14ac:dyDescent="0.3">
      <c r="A32" s="28" t="s">
        <v>37</v>
      </c>
      <c r="B32" s="29" t="s">
        <v>38</v>
      </c>
      <c r="C32" s="30">
        <v>929454.64</v>
      </c>
      <c r="D32" s="31">
        <v>797292.63</v>
      </c>
      <c r="E32" s="31">
        <f t="shared" si="2"/>
        <v>132162.01</v>
      </c>
      <c r="F32" s="32"/>
      <c r="G32" s="2"/>
      <c r="H32" s="23"/>
    </row>
    <row r="33" spans="1:8" ht="26.4" x14ac:dyDescent="0.3">
      <c r="A33" s="28" t="s">
        <v>39</v>
      </c>
      <c r="B33" s="29" t="s">
        <v>40</v>
      </c>
      <c r="C33" s="30">
        <v>902480</v>
      </c>
      <c r="D33" s="31">
        <v>270744</v>
      </c>
      <c r="E33" s="31">
        <f t="shared" si="2"/>
        <v>631736</v>
      </c>
      <c r="F33" s="32"/>
      <c r="G33" s="2"/>
      <c r="H33" s="23"/>
    </row>
    <row r="34" spans="1:8" ht="40.200000000000003" thickBot="1" x14ac:dyDescent="0.35">
      <c r="A34" s="28" t="s">
        <v>41</v>
      </c>
      <c r="B34" s="29" t="s">
        <v>42</v>
      </c>
      <c r="C34" s="30">
        <v>882241.69</v>
      </c>
      <c r="D34" s="31">
        <v>264672.5</v>
      </c>
      <c r="E34" s="31">
        <f t="shared" si="2"/>
        <v>617569.18999999994</v>
      </c>
      <c r="F34" s="32"/>
      <c r="G34" s="2"/>
      <c r="H34" s="23"/>
    </row>
    <row r="35" spans="1:8" ht="16.2" thickBot="1" x14ac:dyDescent="0.35">
      <c r="A35" s="24"/>
      <c r="B35" s="25" t="s">
        <v>43</v>
      </c>
      <c r="C35" s="26">
        <f>SUM(C30:C34)</f>
        <v>4568123.63</v>
      </c>
      <c r="D35" s="26">
        <f>SUM(D30:D34)</f>
        <v>2537605.1</v>
      </c>
      <c r="E35" s="26">
        <f>SUM(E30:E34)</f>
        <v>2030518.5299999998</v>
      </c>
      <c r="F35" s="32"/>
      <c r="G35" s="2"/>
      <c r="H35" s="23"/>
    </row>
    <row r="36" spans="1:8" ht="16.2" thickBot="1" x14ac:dyDescent="0.35">
      <c r="A36" s="28"/>
      <c r="B36" s="29"/>
      <c r="C36" s="33"/>
      <c r="D36" s="34"/>
      <c r="E36" s="34"/>
      <c r="F36" s="32"/>
      <c r="G36" s="2"/>
      <c r="H36" s="23"/>
    </row>
    <row r="37" spans="1:8" ht="16.5" customHeight="1" thickBot="1" x14ac:dyDescent="0.35">
      <c r="A37" s="24"/>
      <c r="B37" s="25" t="s">
        <v>44</v>
      </c>
      <c r="C37" s="26"/>
      <c r="D37" s="26"/>
      <c r="E37" s="26"/>
      <c r="F37" s="27">
        <f>(D41*100%)/12118448.47</f>
        <v>0.17729882297382907</v>
      </c>
      <c r="G37" s="2"/>
      <c r="H37" s="23"/>
    </row>
    <row r="38" spans="1:8" ht="66.599999999999994" thickBot="1" x14ac:dyDescent="0.35">
      <c r="A38" s="37" t="s">
        <v>45</v>
      </c>
      <c r="B38" s="29" t="s">
        <v>46</v>
      </c>
      <c r="C38" s="30">
        <v>978042.54</v>
      </c>
      <c r="D38" s="31">
        <v>621107.73</v>
      </c>
      <c r="E38" s="31">
        <f t="shared" ref="E38:E40" si="3">(C38-D38)</f>
        <v>356934.81000000006</v>
      </c>
      <c r="F38" s="38"/>
      <c r="G38" s="2"/>
      <c r="H38" s="23"/>
    </row>
    <row r="39" spans="1:8" ht="26.4" x14ac:dyDescent="0.3">
      <c r="A39" s="37" t="s">
        <v>47</v>
      </c>
      <c r="B39" s="29" t="s">
        <v>48</v>
      </c>
      <c r="C39" s="30">
        <v>1206498.32</v>
      </c>
      <c r="D39" s="31">
        <v>361949.5</v>
      </c>
      <c r="E39" s="31">
        <f t="shared" si="3"/>
        <v>844548.82000000007</v>
      </c>
      <c r="F39" s="32"/>
      <c r="G39" s="2"/>
      <c r="H39" s="23"/>
    </row>
    <row r="40" spans="1:8" ht="145.80000000000001" thickBot="1" x14ac:dyDescent="0.35">
      <c r="A40" s="35" t="s">
        <v>49</v>
      </c>
      <c r="B40" s="29" t="s">
        <v>50</v>
      </c>
      <c r="C40" s="30">
        <v>3885098.08</v>
      </c>
      <c r="D40" s="31">
        <v>1165529.42</v>
      </c>
      <c r="E40" s="31">
        <f t="shared" si="3"/>
        <v>2719568.66</v>
      </c>
      <c r="F40" s="32"/>
      <c r="G40" s="2"/>
      <c r="H40" s="23"/>
    </row>
    <row r="41" spans="1:8" ht="16.2" thickBot="1" x14ac:dyDescent="0.35">
      <c r="A41" s="24"/>
      <c r="B41" s="25" t="s">
        <v>51</v>
      </c>
      <c r="C41" s="26">
        <f t="shared" ref="C41" si="4">SUM(C38:C40)</f>
        <v>6069638.9400000004</v>
      </c>
      <c r="D41" s="26">
        <f>SUM(D38:D40)</f>
        <v>2148586.65</v>
      </c>
      <c r="E41" s="26">
        <f t="shared" ref="E41" si="5">SUM(E38:E40)</f>
        <v>3921052.29</v>
      </c>
      <c r="F41" s="32"/>
      <c r="G41" s="2"/>
      <c r="H41" s="23"/>
    </row>
    <row r="42" spans="1:8" ht="16.2" thickBot="1" x14ac:dyDescent="0.35">
      <c r="A42" s="28"/>
      <c r="B42" s="29"/>
      <c r="C42" s="33"/>
      <c r="D42" s="39"/>
      <c r="E42" s="34"/>
      <c r="F42" s="32"/>
      <c r="G42" s="2"/>
      <c r="H42" s="23"/>
    </row>
    <row r="43" spans="1:8" ht="16.2" thickBot="1" x14ac:dyDescent="0.35">
      <c r="A43" s="24"/>
      <c r="B43" s="25" t="s">
        <v>52</v>
      </c>
      <c r="C43" s="26"/>
      <c r="D43" s="26"/>
      <c r="E43" s="26"/>
      <c r="F43" s="27">
        <f>(D46*100%)/12118448.47</f>
        <v>4.7675212006739664E-3</v>
      </c>
      <c r="G43" s="2"/>
      <c r="H43" s="23"/>
    </row>
    <row r="44" spans="1:8" ht="15.6" x14ac:dyDescent="0.3">
      <c r="A44" s="28" t="s">
        <v>53</v>
      </c>
      <c r="B44" s="29" t="s">
        <v>54</v>
      </c>
      <c r="C44" s="30">
        <v>100000</v>
      </c>
      <c r="D44" s="31">
        <v>57774.96</v>
      </c>
      <c r="E44" s="31">
        <f>(C44-D44)</f>
        <v>42225.04</v>
      </c>
      <c r="F44" s="32"/>
      <c r="G44" s="2"/>
      <c r="H44" s="23"/>
    </row>
    <row r="45" spans="1:8" ht="16.2" thickBot="1" x14ac:dyDescent="0.35">
      <c r="A45" s="35"/>
      <c r="B45" s="36"/>
      <c r="C45" s="40"/>
      <c r="D45" s="41"/>
      <c r="E45" s="41"/>
      <c r="F45" s="32"/>
      <c r="G45" s="2"/>
      <c r="H45" s="23"/>
    </row>
    <row r="46" spans="1:8" ht="16.2" thickBot="1" x14ac:dyDescent="0.35">
      <c r="A46" s="24"/>
      <c r="B46" s="25" t="s">
        <v>21</v>
      </c>
      <c r="C46" s="26">
        <f>SUM(C44:C45)</f>
        <v>100000</v>
      </c>
      <c r="D46" s="26">
        <f t="shared" ref="D46:E46" si="6">SUM(D44:D45)</f>
        <v>57774.96</v>
      </c>
      <c r="E46" s="26">
        <f t="shared" si="6"/>
        <v>42225.04</v>
      </c>
      <c r="F46" s="32"/>
      <c r="G46" s="2"/>
      <c r="H46" s="23"/>
    </row>
    <row r="47" spans="1:8" ht="15" thickBot="1" x14ac:dyDescent="0.35">
      <c r="A47" s="42"/>
      <c r="B47" s="43"/>
      <c r="C47" s="44"/>
      <c r="D47" s="44"/>
      <c r="E47" s="45"/>
      <c r="F47" s="46"/>
      <c r="G47" s="2"/>
      <c r="H47" s="2"/>
    </row>
    <row r="48" spans="1:8" ht="15" thickBot="1" x14ac:dyDescent="0.35">
      <c r="A48" s="53" t="s">
        <v>55</v>
      </c>
      <c r="B48" s="54"/>
      <c r="C48" s="55">
        <f>(C20+C27+C35+C41+C46)</f>
        <v>25811786.609999999</v>
      </c>
      <c r="D48" s="55">
        <f>(D20+D27+D35+D41+D46)</f>
        <v>12118448.470000001</v>
      </c>
      <c r="E48" s="55">
        <f>(E20+E27+E35+E41+E46)</f>
        <v>13693338.139999997</v>
      </c>
      <c r="F48" s="56">
        <f>SUM(F18:F47)</f>
        <v>0.99999999999999978</v>
      </c>
      <c r="G48" s="2"/>
      <c r="H48" s="2"/>
    </row>
    <row r="49" spans="1:8" x14ac:dyDescent="0.3">
      <c r="A49" s="47"/>
      <c r="B49" s="47"/>
      <c r="C49" s="47"/>
      <c r="D49" s="47"/>
      <c r="E49" s="47"/>
      <c r="F49" s="47"/>
      <c r="G49" s="47"/>
      <c r="H49" s="47"/>
    </row>
    <row r="50" spans="1:8" s="2" customFormat="1" ht="13.8" x14ac:dyDescent="0.3">
      <c r="A50" s="48" t="s">
        <v>56</v>
      </c>
      <c r="B50" s="48"/>
      <c r="C50" s="48"/>
      <c r="D50" s="48"/>
    </row>
  </sheetData>
  <mergeCells count="12">
    <mergeCell ref="F16:F17"/>
    <mergeCell ref="A48:B48"/>
    <mergeCell ref="A1:F1"/>
    <mergeCell ref="A2:F2"/>
    <mergeCell ref="A3:F3"/>
    <mergeCell ref="C5:E5"/>
    <mergeCell ref="A12:B12"/>
    <mergeCell ref="A16:A17"/>
    <mergeCell ref="B16:B17"/>
    <mergeCell ref="C16:C17"/>
    <mergeCell ref="D16:D17"/>
    <mergeCell ref="E16:E17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2018-11-14T18:57:26Z</cp:lastPrinted>
  <dcterms:created xsi:type="dcterms:W3CDTF">2018-11-14T18:55:51Z</dcterms:created>
  <dcterms:modified xsi:type="dcterms:W3CDTF">2018-11-14T19:02:51Z</dcterms:modified>
</cp:coreProperties>
</file>